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D95D3C5E-8C0F-4065-B0F1-BBB2476024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 22-23" sheetId="8" r:id="rId2"/>
    <sheet name="FY 21-22" sheetId="7" r:id="rId3"/>
  </sheets>
  <definedNames>
    <definedName name="_xlnm.Print_Area" localSheetId="2">'FY 21-22'!$A$1:$I$38</definedName>
    <definedName name="_xlnm.Print_Area" localSheetId="1">'FY 22-23'!$A$1:$I$38</definedName>
    <definedName name="_xlnm.Print_Area" localSheetId="0">'FY 23-24'!$A$1:$H$38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H16" i="9"/>
  <c r="H17" i="9"/>
  <c r="H18" i="9"/>
  <c r="H19" i="9"/>
  <c r="H20" i="9"/>
  <c r="H21" i="9"/>
  <c r="H22" i="9"/>
  <c r="H23" i="9"/>
  <c r="H24" i="9"/>
  <c r="H25" i="9"/>
  <c r="H14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15" i="9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24" i="7"/>
  <c r="I25" i="7"/>
  <c r="I14" i="7"/>
  <c r="I15" i="7"/>
  <c r="I16" i="7"/>
  <c r="I17" i="7"/>
  <c r="I18" i="7"/>
  <c r="I19" i="7"/>
  <c r="I20" i="7"/>
  <c r="I21" i="7"/>
  <c r="I22" i="7"/>
  <c r="I23" i="7"/>
  <c r="F24" i="7"/>
  <c r="F25" i="7"/>
  <c r="F14" i="7"/>
  <c r="F15" i="7"/>
  <c r="F16" i="7"/>
  <c r="F17" i="7"/>
  <c r="F18" i="7"/>
  <c r="F19" i="7"/>
  <c r="F20" i="7"/>
  <c r="F21" i="7"/>
  <c r="F22" i="7"/>
  <c r="F23" i="7"/>
  <c r="H26" i="7"/>
  <c r="G26" i="7"/>
  <c r="F26" i="9" l="1"/>
  <c r="H26" i="9"/>
  <c r="I26" i="8"/>
  <c r="F26" i="8"/>
  <c r="F26" i="7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<sst xmlns="http://schemas.openxmlformats.org/spreadsheetml/2006/main" count="70" uniqueCount="28">
  <si>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</si>
  <si>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</si>
  <si>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</si>
  <si>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</si>
  <si>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</si>
  <si>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</si>
  <si>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</si>
  <si>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</si>
  <si>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</si>
  <si>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</si>
  <si>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</si>
  <si>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</si>
  <si>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</si>
  <si>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</si>
  <si>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</si>
  <si>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</si>
  <si>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</si>
  <si>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</si>
  <si>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</si>
  <si>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</si>
  <si>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Rush Street Interactive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</si>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</sst>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123824</xdr:rowOff>
    </xdr:from>
    <xdr:to>
      <xdr:col>2</xdr:col>
      <xdr:colOff>561974</xdr:colOff>
      <xdr:row>5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269F46-240C-437E-A4D6-3FB0BBC39D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23824"/>
          <a:ext cx="12287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123824</xdr:rowOff>
    </xdr:from>
    <xdr:to>
      <xdr:col>2</xdr:col>
      <xdr:colOff>561974</xdr:colOff>
      <xdr:row>5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AFCD92-AEA8-4FA9-8EA5-C295B3C185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23824"/>
          <a:ext cx="12287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123824</xdr:rowOff>
    </xdr:from>
    <xdr:to>
      <xdr:col>2</xdr:col>
      <xdr:colOff>561974</xdr:colOff>
      <xdr:row>5</xdr:row>
      <xdr:rowOff>123824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D23D13-4303-4E82-B783-D54254CFB0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23824"/>
          <a:ext cx="122872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8D8B-8945-4E19-8023-354B058CC331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7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49067163.830000006</v>
      </c>
      <c r="D14" s="21">
        <v>803290.88000001293</v>
      </c>
      <c r="E14" s="21"/>
      <c r="F14" s="27">
        <f t="shared" ref="F14:F22" si="0">D14*0.49</f>
        <v>393612.53120000631</v>
      </c>
      <c r="G14" s="23"/>
      <c r="H14" s="27">
        <f>D14*0.51+G14</f>
        <v>409678.34880000661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35926806.780000001</v>
      </c>
      <c r="D15" s="21">
        <v>3222368.8800000059</v>
      </c>
      <c r="E15" s="21"/>
      <c r="F15" s="27">
        <f t="shared" si="0"/>
        <v>1578960.7512000029</v>
      </c>
      <c r="G15" s="23"/>
      <c r="H15" s="27">
        <f t="shared" ref="H15:H25" si="1">D15*0.51+G15</f>
        <v>1643408.1288000031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31953102.109999992</v>
      </c>
      <c r="D16" s="21">
        <v>2132622.4999999953</v>
      </c>
      <c r="E16" s="21"/>
      <c r="F16" s="27">
        <f t="shared" si="0"/>
        <v>1044985.0249999977</v>
      </c>
      <c r="G16" s="21"/>
      <c r="H16" s="27">
        <f t="shared" si="1"/>
        <v>1087637.4749999975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35708959.090000004</v>
      </c>
      <c r="D17" s="21">
        <v>3218762.6299999952</v>
      </c>
      <c r="E17" s="21"/>
      <c r="F17" s="27">
        <f t="shared" si="0"/>
        <v>1577193.6886999977</v>
      </c>
      <c r="G17" s="21"/>
      <c r="H17" s="27">
        <f t="shared" si="1"/>
        <v>1641568.9412999975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36312267.219999984</v>
      </c>
      <c r="D18" s="21">
        <v>2993155.8099999782</v>
      </c>
      <c r="E18" s="21"/>
      <c r="F18" s="27">
        <f t="shared" si="0"/>
        <v>1466646.3468999893</v>
      </c>
      <c r="G18" s="21"/>
      <c r="H18" s="27">
        <f t="shared" si="1"/>
        <v>1526509.4630999889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50053025.630000003</v>
      </c>
      <c r="D19" s="21">
        <v>4210651.0100000165</v>
      </c>
      <c r="E19" s="21"/>
      <c r="F19" s="27">
        <f t="shared" si="0"/>
        <v>2063218.994900008</v>
      </c>
      <c r="G19" s="21"/>
      <c r="H19" s="27">
        <f t="shared" si="1"/>
        <v>2147432.0151000083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114158030.55</v>
      </c>
      <c r="D20" s="21">
        <v>3316039.9899999863</v>
      </c>
      <c r="E20" s="21"/>
      <c r="F20" s="27">
        <f t="shared" si="0"/>
        <v>1624859.5950999933</v>
      </c>
      <c r="G20" s="21"/>
      <c r="H20" s="27">
        <f t="shared" si="1"/>
        <v>1691180.394899993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76561182.049999997</v>
      </c>
      <c r="D21" s="21">
        <v>4971559.1500000283</v>
      </c>
      <c r="E21" s="21"/>
      <c r="F21" s="27">
        <f t="shared" si="0"/>
        <v>2436063.9835000141</v>
      </c>
      <c r="G21" s="21"/>
      <c r="H21" s="27">
        <f t="shared" si="1"/>
        <v>2535495.1665000143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50717962.119999997</v>
      </c>
      <c r="D22" s="21">
        <v>3090719.9900000077</v>
      </c>
      <c r="E22" s="21"/>
      <c r="F22" s="27">
        <f t="shared" si="0"/>
        <v>1514452.7951000037</v>
      </c>
      <c r="G22" s="21"/>
      <c r="H22" s="27">
        <f t="shared" si="1"/>
        <v>1576267.194900004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50131180.369999975</v>
      </c>
      <c r="D23" s="21">
        <v>3535080.0300000096</v>
      </c>
      <c r="E23" s="21"/>
      <c r="F23" s="27">
        <f>D23*0.49</f>
        <v>1732189.2147000046</v>
      </c>
      <c r="G23" s="21"/>
      <c r="H23" s="27">
        <f t="shared" si="1"/>
        <v>1802890.815300005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46863302.449999996</v>
      </c>
      <c r="D24" s="21">
        <v>2974186.1999999937</v>
      </c>
      <c r="E24" s="21"/>
      <c r="F24" s="27">
        <f t="shared" ref="F24:F25" si="3">D24*0.49</f>
        <v>1457351.2379999969</v>
      </c>
      <c r="G24" s="21"/>
      <c r="H24" s="27">
        <f t="shared" si="1"/>
        <v>1516834.9619999968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66174917.450000003</v>
      </c>
      <c r="D25" s="21">
        <v>3349824.0399999972</v>
      </c>
      <c r="E25" s="21"/>
      <c r="F25" s="27">
        <f t="shared" si="3"/>
        <v>1641413.7795999986</v>
      </c>
      <c r="G25" s="21"/>
      <c r="H25" s="27">
        <f t="shared" si="1"/>
        <v>1708410.2603999986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643627899.6500001</v>
      </c>
      <c r="D26" s="26">
        <f>SUM(D14:D25)</f>
        <v>37818261.110000029</v>
      </c>
      <c r="E26" s="28"/>
      <c r="F26" s="39">
        <f>SUM(F14:F25)</f>
        <v>18530947.943900011</v>
      </c>
      <c r="G26" s="26">
        <f>SUM(G14:G25)</f>
        <v>0</v>
      </c>
      <c r="H26" s="39">
        <f>SUM(H14:H25)</f>
        <v>19287313.16610001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6BD4-7327-43F3-8FE9-09454C2BAFD0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37987119.720000006</v>
      </c>
      <c r="D14" s="21">
        <v>1809025.0299999989</v>
      </c>
      <c r="E14" s="21"/>
      <c r="F14" s="27">
        <f t="shared" ref="F14:F22" si="0">D14*0.49</f>
        <v>886422.26469999948</v>
      </c>
      <c r="G14" s="23"/>
      <c r="H14" s="23"/>
      <c r="I14" s="27">
        <f t="shared" ref="I14:I22" si="1">D14*0.51+G14+H14</f>
        <v>922602.76529999939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31288952.049999993</v>
      </c>
      <c r="D15" s="21">
        <v>1807854.73</v>
      </c>
      <c r="E15" s="21"/>
      <c r="F15" s="27">
        <f t="shared" si="0"/>
        <v>885848.81770000001</v>
      </c>
      <c r="G15" s="23"/>
      <c r="H15" s="23"/>
      <c r="I15" s="27">
        <f t="shared" si="1"/>
        <v>922005.91229999997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25303430.559999999</v>
      </c>
      <c r="D16" s="21">
        <v>1799320.8199999989</v>
      </c>
      <c r="E16" s="21"/>
      <c r="F16" s="27">
        <f t="shared" si="0"/>
        <v>881667.20179999946</v>
      </c>
      <c r="G16" s="21"/>
      <c r="H16" s="21"/>
      <c r="I16" s="27">
        <f t="shared" si="1"/>
        <v>917653.61819999944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20277401.510000002</v>
      </c>
      <c r="D17" s="21">
        <v>1166471.859999998</v>
      </c>
      <c r="E17" s="21"/>
      <c r="F17" s="27">
        <f t="shared" si="0"/>
        <v>571571.21139999898</v>
      </c>
      <c r="G17" s="21"/>
      <c r="H17" s="21"/>
      <c r="I17" s="27">
        <f t="shared" si="1"/>
        <v>594900.64859999903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26504351.530000005</v>
      </c>
      <c r="D18" s="21">
        <v>2183157.7300000004</v>
      </c>
      <c r="E18" s="21"/>
      <c r="F18" s="27">
        <f t="shared" si="0"/>
        <v>1069747.2877000002</v>
      </c>
      <c r="G18" s="21"/>
      <c r="H18" s="21"/>
      <c r="I18" s="27">
        <f t="shared" si="1"/>
        <v>1113410.4423000002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34902861.529999994</v>
      </c>
      <c r="D19" s="21">
        <v>2670292.8899999904</v>
      </c>
      <c r="E19" s="21"/>
      <c r="F19" s="27">
        <f t="shared" si="0"/>
        <v>1308443.5160999952</v>
      </c>
      <c r="G19" s="21"/>
      <c r="H19" s="21"/>
      <c r="I19" s="27">
        <f t="shared" si="1"/>
        <v>1361849.3738999951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41761674.679999992</v>
      </c>
      <c r="D20" s="21">
        <v>1824770.5399999837</v>
      </c>
      <c r="E20" s="21"/>
      <c r="F20" s="27">
        <f t="shared" si="0"/>
        <v>894137.56459999201</v>
      </c>
      <c r="G20" s="21"/>
      <c r="H20" s="21"/>
      <c r="I20" s="27">
        <f t="shared" si="1"/>
        <v>930632.97539999173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38828938.129999988</v>
      </c>
      <c r="D21" s="21">
        <v>2258386.0299999914</v>
      </c>
      <c r="E21" s="21"/>
      <c r="F21" s="27">
        <f t="shared" si="0"/>
        <v>1106609.1546999959</v>
      </c>
      <c r="G21" s="21"/>
      <c r="H21" s="21"/>
      <c r="I21" s="27">
        <f t="shared" si="1"/>
        <v>1151776.8752999955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42954476.789999992</v>
      </c>
      <c r="D22" s="21">
        <v>2600011.1299999906</v>
      </c>
      <c r="E22" s="21"/>
      <c r="F22" s="27">
        <f t="shared" si="0"/>
        <v>1274005.4536999953</v>
      </c>
      <c r="G22" s="21"/>
      <c r="H22" s="21"/>
      <c r="I22" s="27">
        <f t="shared" si="1"/>
        <v>1326005.6762999953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47580489.069999978</v>
      </c>
      <c r="D23" s="21">
        <v>1946897.2800000003</v>
      </c>
      <c r="E23" s="21"/>
      <c r="F23" s="27">
        <f>D23*0.49</f>
        <v>953979.66720000014</v>
      </c>
      <c r="G23" s="21"/>
      <c r="H23" s="21"/>
      <c r="I23" s="27">
        <f>D23*0.51+G23+H23</f>
        <v>992917.61280000012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37575374.860000007</v>
      </c>
      <c r="D24" s="21">
        <v>2432924.5199999888</v>
      </c>
      <c r="E24" s="21"/>
      <c r="F24" s="27">
        <f t="shared" ref="F24:F25" si="2">D24*0.49</f>
        <v>1192133.0147999944</v>
      </c>
      <c r="G24" s="21"/>
      <c r="H24" s="21"/>
      <c r="I24" s="27">
        <f t="shared" ref="I24:I25" si="3">D24*0.51+G24+H24</f>
        <v>1240791.5051999944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49878527.779999994</v>
      </c>
      <c r="D25" s="21">
        <v>3580406.1600000048</v>
      </c>
      <c r="E25" s="21"/>
      <c r="F25" s="27">
        <f t="shared" si="2"/>
        <v>1754399.0184000023</v>
      </c>
      <c r="G25" s="21"/>
      <c r="H25" s="21"/>
      <c r="I25" s="27">
        <f t="shared" si="3"/>
        <v>1826007.1416000025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434843598.20999998</v>
      </c>
      <c r="D26" s="26">
        <f>SUM(D14:D25)</f>
        <v>26079518.719999947</v>
      </c>
      <c r="E26" s="28"/>
      <c r="F26" s="39">
        <f>SUM(F14:F25)</f>
        <v>12778964.172799975</v>
      </c>
      <c r="G26" s="39">
        <f>SUM(G14:G25)</f>
        <v>0</v>
      </c>
      <c r="H26" s="26">
        <f>SUM(H14:H25)</f>
        <v>0</v>
      </c>
      <c r="I26" s="39">
        <f>SUM(I14:I25)</f>
        <v>13300554.547199972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24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J23" sqref="J23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33465116.019999996</v>
      </c>
      <c r="D23" s="21">
        <v>1072328.0300000003</v>
      </c>
      <c r="E23" s="21"/>
      <c r="F23" s="27">
        <f>D23*0.49</f>
        <v>525440.73470000015</v>
      </c>
      <c r="G23" s="21">
        <v>0</v>
      </c>
      <c r="H23" s="21">
        <v>0</v>
      </c>
      <c r="I23" s="27">
        <f>D23*0.51+G23+H23</f>
        <v>546887.29530000011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37111558.109999999</v>
      </c>
      <c r="D24" s="21">
        <v>2068169.42</v>
      </c>
      <c r="E24" s="21"/>
      <c r="F24" s="27">
        <f t="shared" ref="F24:F25" si="2">D24*0.49</f>
        <v>1013403.0157999999</v>
      </c>
      <c r="G24" s="21">
        <v>0</v>
      </c>
      <c r="H24" s="21">
        <v>0</v>
      </c>
      <c r="I24" s="27">
        <f t="shared" ref="I24:I25" si="3">D24*0.51+G24+H24</f>
        <v>1054766.4042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41572479.240000002</v>
      </c>
      <c r="D25" s="21">
        <v>1712975.6499999994</v>
      </c>
      <c r="E25" s="21"/>
      <c r="F25" s="27">
        <f t="shared" si="2"/>
        <v>839358.0684999997</v>
      </c>
      <c r="G25" s="21">
        <v>0</v>
      </c>
      <c r="H25" s="21">
        <v>0</v>
      </c>
      <c r="I25" s="27">
        <f t="shared" si="3"/>
        <v>873617.58149999974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112149153.37</v>
      </c>
      <c r="D26" s="26">
        <f>SUM(D14:D25)</f>
        <v>4853473.0999999996</v>
      </c>
      <c r="E26" s="28"/>
      <c r="F26" s="39">
        <f>SUM(F14:F25)</f>
        <v>2378201.8189999997</v>
      </c>
      <c r="G26" s="39">
        <f>SUM(G14:G25)</f>
        <v>0</v>
      </c>
      <c r="H26" s="26">
        <f>SUM(H14:H25)</f>
        <v>0</v>
      </c>
      <c r="I26" s="39">
        <f>SUM(I14:I25)</f>
        <v>2475271.281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35:I35"/>
    <mergeCell ref="C10:I10"/>
    <mergeCell ref="A8:I8"/>
    <mergeCell ref="A33:I33"/>
    <mergeCell ref="A29:I29"/>
    <mergeCell ref="A1:I1"/>
    <mergeCell ref="A2:I2"/>
    <mergeCell ref="A3:I3"/>
    <mergeCell ref="A4:I4"/>
    <mergeCell ref="A5:I5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 22-23</vt:lpstr>
      <vt:lpstr>FY 21-22</vt:lpstr>
      <vt:lpstr>'FY 21-22'!Print_Area</vt:lpstr>
      <vt:lpstr>'FY 22-23'!Print_Area</vt:lpstr>
      <vt:lpstr>'FY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2023-01-05T17:54:53Z</cp:lastPrinted>
  <dcterms:created xsi:type="dcterms:W3CDTF">2018-12-07T15:26:22Z</dcterms:created>
  <dcterms:modified xsi:type="dcterms:W3CDTF">2024-04-05T13:30:19Z</dcterms:modified>
</cp:coreProperties>
</file>